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Monte Carlo (Tire Demand)" sheetId="1" state="visible" r:id="rId1"/>
    <sheet xmlns:r="http://schemas.openxmlformats.org/officeDocument/2006/relationships" name="2. Simulasi Inventori" sheetId="2" state="visible" r:id="rId2"/>
    <sheet xmlns:r="http://schemas.openxmlformats.org/officeDocument/2006/relationships" name="3. Revenue Mgt (Hotel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Rp #,##0"/>
  </numFmts>
  <fonts count="8">
    <font>
      <name val="Calibri"/>
      <family val="2"/>
      <color theme="1"/>
      <sz val="11"/>
      <scheme val="minor"/>
    </font>
    <font>
      <b val="1"/>
      <color rgb="007C3AED"/>
      <sz val="14"/>
    </font>
    <font>
      <b val="1"/>
      <color rgb="007C3AED"/>
      <sz val="12"/>
    </font>
    <font>
      <b val="1"/>
      <color rgb="00FFFFFF"/>
      <sz val="11"/>
    </font>
    <font>
      <b val="1"/>
      <color rgb="00374151"/>
      <sz val="10"/>
    </font>
    <font>
      <b val="1"/>
      <color rgb="0092400E"/>
      <sz val="11"/>
    </font>
    <font>
      <b val="1"/>
      <color rgb="00065F46"/>
      <sz val="11"/>
    </font>
    <font>
      <i val="1"/>
      <color rgb="00D97706"/>
    </font>
  </fonts>
  <fills count="6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3F4F6"/>
        <bgColor rgb="00F3F4F6"/>
      </patternFill>
    </fill>
    <fill>
      <patternFill patternType="solid">
        <fgColor rgb="00FEF9C3"/>
        <bgColor rgb="00FEF9C3"/>
      </patternFill>
    </fill>
    <fill>
      <patternFill patternType="solid">
        <fgColor rgb="00D1FAE5"/>
        <bgColor rgb="00D1FAE5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7" fillId="0" borderId="0" pivotButton="0" quotePrefix="0" xfId="0"/>
    <xf numFmtId="164" fontId="5" fillId="4" borderId="1" applyAlignment="1" pivotButton="0" quotePrefix="0" xfId="0">
      <alignment horizontal="left" vertical="center" wrapText="1"/>
    </xf>
    <xf numFmtId="164" fontId="6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5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SIMULASI MONTE CARLO: PERMINTAAN BAN HARRY'S AUTO</t>
        </is>
      </c>
    </row>
    <row r="3">
      <c r="A3" s="2" t="inlineStr">
        <is>
          <t>DISTRIBUSI PROBABILITAS</t>
        </is>
      </c>
    </row>
    <row r="4">
      <c r="A4" s="3" t="inlineStr">
        <is>
          <t>Demand</t>
        </is>
      </c>
      <c r="B4" s="3" t="inlineStr">
        <is>
          <t>Probabilitas</t>
        </is>
      </c>
      <c r="C4" s="3" t="inlineStr">
        <is>
          <t>Batas Bawah RN</t>
        </is>
      </c>
    </row>
    <row r="5">
      <c r="A5" s="4" t="n">
        <v>300</v>
      </c>
      <c r="B5" s="5" t="n">
        <v>0.05</v>
      </c>
      <c r="C5" s="5" t="n">
        <v>0</v>
      </c>
    </row>
    <row r="6">
      <c r="A6" s="4" t="n">
        <v>320</v>
      </c>
      <c r="B6" s="5" t="n">
        <v>0.1</v>
      </c>
      <c r="C6" s="5" t="n">
        <v>0.05</v>
      </c>
    </row>
    <row r="7">
      <c r="A7" s="4" t="n">
        <v>340</v>
      </c>
      <c r="B7" s="5" t="n">
        <v>0.2</v>
      </c>
      <c r="C7" s="5" t="n">
        <v>0.15</v>
      </c>
    </row>
    <row r="8">
      <c r="A8" s="4" t="n">
        <v>360</v>
      </c>
      <c r="B8" s="5" t="n">
        <v>0.3</v>
      </c>
      <c r="C8" s="5" t="n">
        <v>0.35</v>
      </c>
    </row>
    <row r="9">
      <c r="A9" s="4" t="n">
        <v>380</v>
      </c>
      <c r="B9" s="5" t="n">
        <v>0.25</v>
      </c>
      <c r="C9" s="5" t="n">
        <v>0.65</v>
      </c>
    </row>
    <row r="10">
      <c r="A10" s="4" t="n">
        <v>400</v>
      </c>
      <c r="B10" s="5" t="n">
        <v>0.1</v>
      </c>
      <c r="C10" s="5" t="n">
        <v>0.9</v>
      </c>
    </row>
    <row r="12">
      <c r="A12" s="2" t="inlineStr">
        <is>
          <t>SIMULASI 1 BULAN</t>
        </is>
      </c>
    </row>
    <row r="13">
      <c r="A13" s="4" t="inlineStr">
        <is>
          <t>Random Number (RAND)</t>
        </is>
      </c>
      <c r="B13" s="5">
        <f>RAND()</f>
        <v/>
      </c>
    </row>
    <row r="14">
      <c r="A14" s="4" t="inlineStr">
        <is>
          <t>Simulated Demand</t>
        </is>
      </c>
      <c r="B14" s="6">
        <f>LOOKUP(B13, $C$5:$C$10, $A$5:$A$10)</f>
        <v/>
      </c>
    </row>
    <row r="16">
      <c r="A16" s="7" t="inlineStr">
        <is>
          <t>CATATAN: Tekan F9 untuk mensimulasikan ulang angka acak.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" t="inlineStr">
        <is>
          <t>SIMULASI INVENTORI: SIMKIN'S HARDWARE (10 HARI)</t>
        </is>
      </c>
    </row>
    <row r="3">
      <c r="A3" s="2" t="inlineStr">
        <is>
          <t>PARAMETER</t>
        </is>
      </c>
    </row>
    <row r="4">
      <c r="A4" s="4" t="inlineStr">
        <is>
          <t>Order Quantity (Q)</t>
        </is>
      </c>
      <c r="B4" s="5" t="n">
        <v>10</v>
      </c>
    </row>
    <row r="5">
      <c r="A5" s="4" t="inlineStr">
        <is>
          <t>Reorder Point (R)</t>
        </is>
      </c>
      <c r="B5" s="5" t="n">
        <v>5</v>
      </c>
    </row>
    <row r="6">
      <c r="A6" s="4" t="inlineStr">
        <is>
          <t>Holding Cost</t>
        </is>
      </c>
      <c r="B6" s="8" t="n">
        <v>0.02</v>
      </c>
    </row>
    <row r="7">
      <c r="A7" s="4" t="inlineStr">
        <is>
          <t>Stockout Cost</t>
        </is>
      </c>
      <c r="B7" s="8" t="n">
        <v>8</v>
      </c>
    </row>
    <row r="8">
      <c r="A8" s="4" t="inlineStr">
        <is>
          <t>Order Cost</t>
        </is>
      </c>
      <c r="B8" s="8" t="n">
        <v>20</v>
      </c>
    </row>
    <row r="10">
      <c r="A10" s="2" t="inlineStr">
        <is>
          <t>DISTRIBUSI DEMAND</t>
        </is>
      </c>
    </row>
    <row r="11">
      <c r="A11" s="4" t="n">
        <v>0</v>
      </c>
      <c r="B11" s="5" t="n">
        <v>0.05</v>
      </c>
      <c r="C11" s="5" t="n">
        <v>0</v>
      </c>
    </row>
    <row r="12">
      <c r="A12" s="4" t="n">
        <v>1</v>
      </c>
      <c r="B12" s="5" t="n">
        <v>0.1</v>
      </c>
      <c r="C12" s="5" t="n">
        <v>0.05</v>
      </c>
    </row>
    <row r="13">
      <c r="A13" s="4" t="n">
        <v>2</v>
      </c>
      <c r="B13" s="5" t="n">
        <v>0.2</v>
      </c>
      <c r="C13" s="5" t="n">
        <v>0.15</v>
      </c>
    </row>
    <row r="14">
      <c r="A14" s="4" t="n">
        <v>3</v>
      </c>
      <c r="B14" s="5" t="n">
        <v>0.4</v>
      </c>
      <c r="C14" s="5" t="n">
        <v>0.35</v>
      </c>
    </row>
    <row r="15">
      <c r="A15" s="4" t="n">
        <v>4</v>
      </c>
      <c r="B15" s="5" t="n">
        <v>0.15</v>
      </c>
      <c r="C15" s="5" t="n">
        <v>0.75</v>
      </c>
    </row>
    <row r="16">
      <c r="A16" s="4" t="n">
        <v>5</v>
      </c>
      <c r="B16" s="5" t="n">
        <v>0.1</v>
      </c>
      <c r="C16" s="5" t="n">
        <v>0.9</v>
      </c>
    </row>
    <row r="18">
      <c r="A18" s="2" t="inlineStr">
        <is>
          <t>SIMULASI HARIAN (10 Hari)</t>
        </is>
      </c>
    </row>
    <row r="19">
      <c r="A19" s="3" t="inlineStr">
        <is>
          <t>Day</t>
        </is>
      </c>
      <c r="B19" s="3" t="inlineStr">
        <is>
          <t>Begin Inv</t>
        </is>
      </c>
      <c r="C19" s="3" t="inlineStr">
        <is>
          <t>Demand (Sim)</t>
        </is>
      </c>
      <c r="D19" s="3" t="inlineStr">
        <is>
          <t>End Inv</t>
        </is>
      </c>
      <c r="E19" s="3" t="inlineStr">
        <is>
          <t>Stockout</t>
        </is>
      </c>
      <c r="F19" s="3" t="inlineStr">
        <is>
          <t>Order?</t>
        </is>
      </c>
    </row>
    <row r="20">
      <c r="A20" s="4" t="n">
        <v>1</v>
      </c>
      <c r="B20" s="5" t="n">
        <v>7</v>
      </c>
      <c r="C20" s="6">
        <f>LOOKUP(RAND(), $C$11:$C$16, $A$11:$A$16)</f>
        <v/>
      </c>
      <c r="D20" s="6">
        <f>MAX(B20-C20, 0)</f>
        <v/>
      </c>
      <c r="E20" s="6">
        <f>MAX(C20-B20, 0)</f>
        <v/>
      </c>
      <c r="F20" s="6">
        <f>IF(D20&lt;=$B$5, "YES", "NO")</f>
        <v/>
      </c>
    </row>
    <row r="21">
      <c r="A21" s="4" t="n">
        <v>2</v>
      </c>
      <c r="B21" s="6">
        <f>D20</f>
        <v/>
      </c>
      <c r="C21" s="6">
        <f>LOOKUP(RAND(), $C$11:$C$16, $A$11:$A$16)</f>
        <v/>
      </c>
      <c r="D21" s="6">
        <f>MAX(B21-C21, 0)</f>
        <v/>
      </c>
      <c r="E21" s="6">
        <f>MAX(C21-B21, 0)</f>
        <v/>
      </c>
      <c r="F21" s="6">
        <f>IF(D21&lt;=$B$5, "YES", "NO")</f>
        <v/>
      </c>
    </row>
    <row r="22">
      <c r="A22" s="4" t="n">
        <v>3</v>
      </c>
      <c r="B22" s="6">
        <f>D21</f>
        <v/>
      </c>
      <c r="C22" s="6">
        <f>LOOKUP(RAND(), $C$11:$C$16, $A$11:$A$16)</f>
        <v/>
      </c>
      <c r="D22" s="6">
        <f>MAX(B22-C22, 0)</f>
        <v/>
      </c>
      <c r="E22" s="6">
        <f>MAX(C22-B22, 0)</f>
        <v/>
      </c>
      <c r="F22" s="6">
        <f>IF(D22&lt;=$B$5, "YES", "NO")</f>
        <v/>
      </c>
    </row>
    <row r="23">
      <c r="A23" s="4" t="n">
        <v>4</v>
      </c>
      <c r="B23" s="6">
        <f>D22</f>
        <v/>
      </c>
      <c r="C23" s="6">
        <f>LOOKUP(RAND(), $C$11:$C$16, $A$11:$A$16)</f>
        <v/>
      </c>
      <c r="D23" s="6">
        <f>MAX(B23-C23, 0)</f>
        <v/>
      </c>
      <c r="E23" s="6">
        <f>MAX(C23-B23, 0)</f>
        <v/>
      </c>
      <c r="F23" s="6">
        <f>IF(D23&lt;=$B$5, "YES", "NO")</f>
        <v/>
      </c>
    </row>
    <row r="24">
      <c r="A24" s="4" t="n">
        <v>5</v>
      </c>
      <c r="B24" s="6">
        <f>D23</f>
        <v/>
      </c>
      <c r="C24" s="6">
        <f>LOOKUP(RAND(), $C$11:$C$16, $A$11:$A$16)</f>
        <v/>
      </c>
      <c r="D24" s="6">
        <f>MAX(B24-C24, 0)</f>
        <v/>
      </c>
      <c r="E24" s="6">
        <f>MAX(C24-B24, 0)</f>
        <v/>
      </c>
      <c r="F24" s="6">
        <f>IF(D24&lt;=$B$5, "YES", "NO")</f>
        <v/>
      </c>
    </row>
    <row r="25">
      <c r="A25" s="4" t="n">
        <v>6</v>
      </c>
      <c r="B25" s="6">
        <f>D24</f>
        <v/>
      </c>
      <c r="C25" s="6">
        <f>LOOKUP(RAND(), $C$11:$C$16, $A$11:$A$16)</f>
        <v/>
      </c>
      <c r="D25" s="6">
        <f>MAX(B25-C25, 0)</f>
        <v/>
      </c>
      <c r="E25" s="6">
        <f>MAX(C25-B25, 0)</f>
        <v/>
      </c>
      <c r="F25" s="6">
        <f>IF(D25&lt;=$B$5, "YES", "NO")</f>
        <v/>
      </c>
    </row>
    <row r="26">
      <c r="A26" s="4" t="n">
        <v>7</v>
      </c>
      <c r="B26" s="6">
        <f>D25</f>
        <v/>
      </c>
      <c r="C26" s="6">
        <f>LOOKUP(RAND(), $C$11:$C$16, $A$11:$A$16)</f>
        <v/>
      </c>
      <c r="D26" s="6">
        <f>MAX(B26-C26, 0)</f>
        <v/>
      </c>
      <c r="E26" s="6">
        <f>MAX(C26-B26, 0)</f>
        <v/>
      </c>
      <c r="F26" s="6">
        <f>IF(D26&lt;=$B$5, "YES", "NO")</f>
        <v/>
      </c>
    </row>
    <row r="27">
      <c r="A27" s="4" t="n">
        <v>8</v>
      </c>
      <c r="B27" s="6">
        <f>D26</f>
        <v/>
      </c>
      <c r="C27" s="6">
        <f>LOOKUP(RAND(), $C$11:$C$16, $A$11:$A$16)</f>
        <v/>
      </c>
      <c r="D27" s="6">
        <f>MAX(B27-C27, 0)</f>
        <v/>
      </c>
      <c r="E27" s="6">
        <f>MAX(C27-B27, 0)</f>
        <v/>
      </c>
      <c r="F27" s="6">
        <f>IF(D27&lt;=$B$5, "YES", "NO")</f>
        <v/>
      </c>
    </row>
    <row r="28">
      <c r="A28" s="4" t="n">
        <v>9</v>
      </c>
      <c r="B28" s="6">
        <f>D27</f>
        <v/>
      </c>
      <c r="C28" s="6">
        <f>LOOKUP(RAND(), $C$11:$C$16, $A$11:$A$16)</f>
        <v/>
      </c>
      <c r="D28" s="6">
        <f>MAX(B28-C28, 0)</f>
        <v/>
      </c>
      <c r="E28" s="6">
        <f>MAX(C28-B28, 0)</f>
        <v/>
      </c>
      <c r="F28" s="6">
        <f>IF(D28&lt;=$B$5, "YES", "NO")</f>
        <v/>
      </c>
    </row>
    <row r="29">
      <c r="A29" s="4" t="n">
        <v>10</v>
      </c>
      <c r="B29" s="6">
        <f>D28</f>
        <v/>
      </c>
      <c r="C29" s="6">
        <f>LOOKUP(RAND(), $C$11:$C$16, $A$11:$A$16)</f>
        <v/>
      </c>
      <c r="D29" s="6">
        <f>MAX(B29-C29, 0)</f>
        <v/>
      </c>
      <c r="E29" s="6">
        <f>MAX(C29-B29, 0)</f>
        <v/>
      </c>
      <c r="F29" s="6">
        <f>IF(D29&lt;=$B$5, "YES", "NO")</f>
        <v/>
      </c>
    </row>
    <row r="31">
      <c r="A31" s="7" t="inlineStr">
        <is>
          <t>CATATAN: Drag rumus ke bawah hingga 25 hari untuk 1 replikasi penuh.</t>
        </is>
      </c>
    </row>
  </sheetData>
  <mergeCells count="1"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SIMULASI OVERBOOKING: HEARTBREAK HOTEL (30 HARI)</t>
        </is>
      </c>
    </row>
    <row r="3">
      <c r="A3" s="2" t="inlineStr">
        <is>
          <t>PARAMETER BIAYA</t>
        </is>
      </c>
    </row>
    <row r="4">
      <c r="A4" s="4" t="inlineStr">
        <is>
          <t>Biaya Short Room (Kompensasi)</t>
        </is>
      </c>
      <c r="B4" s="8" t="n">
        <v>125</v>
      </c>
    </row>
    <row r="5">
      <c r="A5" s="4" t="inlineStr">
        <is>
          <t>Biaya Vacant Room (Opportunity)</t>
        </is>
      </c>
      <c r="B5" s="8" t="n">
        <v>50</v>
      </c>
    </row>
    <row r="6">
      <c r="A6" s="4" t="inlineStr">
        <is>
          <t>Jumlah Overbook (Keputusan)</t>
        </is>
      </c>
      <c r="B6" s="5" t="n">
        <v>3</v>
      </c>
    </row>
    <row r="8">
      <c r="A8" s="2" t="inlineStr">
        <is>
          <t>DISTRIBUSI NO-SHOWS</t>
        </is>
      </c>
    </row>
    <row r="9">
      <c r="A9" s="4" t="n">
        <v>0</v>
      </c>
      <c r="B9" s="5" t="n">
        <v>0.1</v>
      </c>
      <c r="C9" s="5" t="n">
        <v>0</v>
      </c>
    </row>
    <row r="10">
      <c r="A10" s="4" t="n">
        <v>1</v>
      </c>
      <c r="B10" s="5" t="n">
        <v>0.13</v>
      </c>
      <c r="C10" s="5" t="n">
        <v>0.1</v>
      </c>
    </row>
    <row r="11">
      <c r="A11" s="4" t="n">
        <v>2</v>
      </c>
      <c r="B11" s="5" t="n">
        <v>0.31</v>
      </c>
      <c r="C11" s="5" t="n">
        <v>0.23</v>
      </c>
    </row>
    <row r="12">
      <c r="A12" s="4" t="n">
        <v>3</v>
      </c>
      <c r="B12" s="5" t="n">
        <v>0.16</v>
      </c>
      <c r="C12" s="5" t="n">
        <v>0.54</v>
      </c>
    </row>
    <row r="13">
      <c r="A13" s="4" t="n">
        <v>4</v>
      </c>
      <c r="B13" s="5" t="n">
        <v>0.21</v>
      </c>
      <c r="C13" s="5" t="n">
        <v>0.7</v>
      </c>
    </row>
    <row r="14">
      <c r="A14" s="4" t="n">
        <v>5</v>
      </c>
      <c r="B14" s="5" t="n">
        <v>0.09</v>
      </c>
      <c r="C14" s="5" t="n">
        <v>0.91</v>
      </c>
    </row>
    <row r="16">
      <c r="A16" s="2" t="inlineStr">
        <is>
          <t>SIMULASI 30 HARI</t>
        </is>
      </c>
    </row>
    <row r="17">
      <c r="A17" s="3" t="inlineStr">
        <is>
          <t>Day</t>
        </is>
      </c>
      <c r="B17" s="3" t="inlineStr">
        <is>
          <t>No-Shows (Sim)</t>
        </is>
      </c>
      <c r="C17" s="3" t="inlineStr">
        <is>
          <t>Short Rooms</t>
        </is>
      </c>
      <c r="D17" s="3" t="inlineStr">
        <is>
          <t>Vacant Rooms</t>
        </is>
      </c>
      <c r="E17" s="3" t="inlineStr">
        <is>
          <t>Short Cost</t>
        </is>
      </c>
      <c r="F17" s="3" t="inlineStr">
        <is>
          <t>Vacant Cost</t>
        </is>
      </c>
      <c r="G17" s="3" t="inlineStr">
        <is>
          <t>Total Cost</t>
        </is>
      </c>
    </row>
    <row r="18">
      <c r="A18" s="4" t="n">
        <v>1</v>
      </c>
      <c r="B18" s="6">
        <f>LOOKUP(RAND(), $C$9:$C$14, $A$9:$A$14)</f>
        <v/>
      </c>
      <c r="C18" s="6">
        <f>MAX($B$6-B18, 0)</f>
        <v/>
      </c>
      <c r="D18" s="6">
        <f>MAX(B18-$B$6, 0)</f>
        <v/>
      </c>
      <c r="E18" s="9">
        <f>C18*$B$4</f>
        <v/>
      </c>
      <c r="F18" s="9">
        <f>D18*$B$5</f>
        <v/>
      </c>
      <c r="G18" s="9">
        <f>E18+F18</f>
        <v/>
      </c>
    </row>
    <row r="19">
      <c r="A19" s="4" t="n">
        <v>2</v>
      </c>
      <c r="B19" s="6">
        <f>LOOKUP(RAND(), $C$9:$C$14, $A$9:$A$14)</f>
        <v/>
      </c>
      <c r="C19" s="6">
        <f>MAX($B$6-B19, 0)</f>
        <v/>
      </c>
      <c r="D19" s="6">
        <f>MAX(B19-$B$6, 0)</f>
        <v/>
      </c>
      <c r="E19" s="9">
        <f>C19*$B$4</f>
        <v/>
      </c>
      <c r="F19" s="9">
        <f>D19*$B$5</f>
        <v/>
      </c>
      <c r="G19" s="9">
        <f>E19+F19</f>
        <v/>
      </c>
    </row>
    <row r="20">
      <c r="A20" s="4" t="n">
        <v>3</v>
      </c>
      <c r="B20" s="6">
        <f>LOOKUP(RAND(), $C$9:$C$14, $A$9:$A$14)</f>
        <v/>
      </c>
      <c r="C20" s="6">
        <f>MAX($B$6-B20, 0)</f>
        <v/>
      </c>
      <c r="D20" s="6">
        <f>MAX(B20-$B$6, 0)</f>
        <v/>
      </c>
      <c r="E20" s="9">
        <f>C20*$B$4</f>
        <v/>
      </c>
      <c r="F20" s="9">
        <f>D20*$B$5</f>
        <v/>
      </c>
      <c r="G20" s="9">
        <f>E20+F20</f>
        <v/>
      </c>
    </row>
    <row r="21">
      <c r="A21" s="4" t="n">
        <v>4</v>
      </c>
      <c r="B21" s="6">
        <f>LOOKUP(RAND(), $C$9:$C$14, $A$9:$A$14)</f>
        <v/>
      </c>
      <c r="C21" s="6">
        <f>MAX($B$6-B21, 0)</f>
        <v/>
      </c>
      <c r="D21" s="6">
        <f>MAX(B21-$B$6, 0)</f>
        <v/>
      </c>
      <c r="E21" s="9">
        <f>C21*$B$4</f>
        <v/>
      </c>
      <c r="F21" s="9">
        <f>D21*$B$5</f>
        <v/>
      </c>
      <c r="G21" s="9">
        <f>E21+F21</f>
        <v/>
      </c>
    </row>
    <row r="22">
      <c r="A22" s="4" t="n">
        <v>5</v>
      </c>
      <c r="B22" s="6">
        <f>LOOKUP(RAND(), $C$9:$C$14, $A$9:$A$14)</f>
        <v/>
      </c>
      <c r="C22" s="6">
        <f>MAX($B$6-B22, 0)</f>
        <v/>
      </c>
      <c r="D22" s="6">
        <f>MAX(B22-$B$6, 0)</f>
        <v/>
      </c>
      <c r="E22" s="9">
        <f>C22*$B$4</f>
        <v/>
      </c>
      <c r="F22" s="9">
        <f>D22*$B$5</f>
        <v/>
      </c>
      <c r="G22" s="9">
        <f>E22+F22</f>
        <v/>
      </c>
    </row>
    <row r="23">
      <c r="A23" s="4" t="n">
        <v>6</v>
      </c>
      <c r="B23" s="6">
        <f>LOOKUP(RAND(), $C$9:$C$14, $A$9:$A$14)</f>
        <v/>
      </c>
      <c r="C23" s="6">
        <f>MAX($B$6-B23, 0)</f>
        <v/>
      </c>
      <c r="D23" s="6">
        <f>MAX(B23-$B$6, 0)</f>
        <v/>
      </c>
      <c r="E23" s="9">
        <f>C23*$B$4</f>
        <v/>
      </c>
      <c r="F23" s="9">
        <f>D23*$B$5</f>
        <v/>
      </c>
      <c r="G23" s="9">
        <f>E23+F23</f>
        <v/>
      </c>
    </row>
    <row r="24">
      <c r="A24" s="4" t="n">
        <v>7</v>
      </c>
      <c r="B24" s="6">
        <f>LOOKUP(RAND(), $C$9:$C$14, $A$9:$A$14)</f>
        <v/>
      </c>
      <c r="C24" s="6">
        <f>MAX($B$6-B24, 0)</f>
        <v/>
      </c>
      <c r="D24" s="6">
        <f>MAX(B24-$B$6, 0)</f>
        <v/>
      </c>
      <c r="E24" s="9">
        <f>C24*$B$4</f>
        <v/>
      </c>
      <c r="F24" s="9">
        <f>D24*$B$5</f>
        <v/>
      </c>
      <c r="G24" s="9">
        <f>E24+F24</f>
        <v/>
      </c>
    </row>
    <row r="25">
      <c r="A25" s="4" t="n">
        <v>8</v>
      </c>
      <c r="B25" s="6">
        <f>LOOKUP(RAND(), $C$9:$C$14, $A$9:$A$14)</f>
        <v/>
      </c>
      <c r="C25" s="6">
        <f>MAX($B$6-B25, 0)</f>
        <v/>
      </c>
      <c r="D25" s="6">
        <f>MAX(B25-$B$6, 0)</f>
        <v/>
      </c>
      <c r="E25" s="9">
        <f>C25*$B$4</f>
        <v/>
      </c>
      <c r="F25" s="9">
        <f>D25*$B$5</f>
        <v/>
      </c>
      <c r="G25" s="9">
        <f>E25+F25</f>
        <v/>
      </c>
    </row>
    <row r="26">
      <c r="A26" s="4" t="n">
        <v>9</v>
      </c>
      <c r="B26" s="6">
        <f>LOOKUP(RAND(), $C$9:$C$14, $A$9:$A$14)</f>
        <v/>
      </c>
      <c r="C26" s="6">
        <f>MAX($B$6-B26, 0)</f>
        <v/>
      </c>
      <c r="D26" s="6">
        <f>MAX(B26-$B$6, 0)</f>
        <v/>
      </c>
      <c r="E26" s="9">
        <f>C26*$B$4</f>
        <v/>
      </c>
      <c r="F26" s="9">
        <f>D26*$B$5</f>
        <v/>
      </c>
      <c r="G26" s="9">
        <f>E26+F26</f>
        <v/>
      </c>
    </row>
    <row r="27">
      <c r="A27" s="4" t="n">
        <v>10</v>
      </c>
      <c r="B27" s="6">
        <f>LOOKUP(RAND(), $C$9:$C$14, $A$9:$A$14)</f>
        <v/>
      </c>
      <c r="C27" s="6">
        <f>MAX($B$6-B27, 0)</f>
        <v/>
      </c>
      <c r="D27" s="6">
        <f>MAX(B27-$B$6, 0)</f>
        <v/>
      </c>
      <c r="E27" s="9">
        <f>C27*$B$4</f>
        <v/>
      </c>
      <c r="F27" s="9">
        <f>D27*$B$5</f>
        <v/>
      </c>
      <c r="G27" s="9">
        <f>E27+F27</f>
        <v/>
      </c>
    </row>
    <row r="28">
      <c r="A28" s="4" t="n">
        <v>11</v>
      </c>
      <c r="B28" s="6">
        <f>LOOKUP(RAND(), $C$9:$C$14, $A$9:$A$14)</f>
        <v/>
      </c>
      <c r="C28" s="6">
        <f>MAX($B$6-B28, 0)</f>
        <v/>
      </c>
      <c r="D28" s="6">
        <f>MAX(B28-$B$6, 0)</f>
        <v/>
      </c>
      <c r="E28" s="9">
        <f>C28*$B$4</f>
        <v/>
      </c>
      <c r="F28" s="9">
        <f>D28*$B$5</f>
        <v/>
      </c>
      <c r="G28" s="9">
        <f>E28+F28</f>
        <v/>
      </c>
    </row>
    <row r="29">
      <c r="A29" s="4" t="n">
        <v>12</v>
      </c>
      <c r="B29" s="6">
        <f>LOOKUP(RAND(), $C$9:$C$14, $A$9:$A$14)</f>
        <v/>
      </c>
      <c r="C29" s="6">
        <f>MAX($B$6-B29, 0)</f>
        <v/>
      </c>
      <c r="D29" s="6">
        <f>MAX(B29-$B$6, 0)</f>
        <v/>
      </c>
      <c r="E29" s="9">
        <f>C29*$B$4</f>
        <v/>
      </c>
      <c r="F29" s="9">
        <f>D29*$B$5</f>
        <v/>
      </c>
      <c r="G29" s="9">
        <f>E29+F29</f>
        <v/>
      </c>
    </row>
    <row r="30">
      <c r="A30" s="4" t="n">
        <v>13</v>
      </c>
      <c r="B30" s="6">
        <f>LOOKUP(RAND(), $C$9:$C$14, $A$9:$A$14)</f>
        <v/>
      </c>
      <c r="C30" s="6">
        <f>MAX($B$6-B30, 0)</f>
        <v/>
      </c>
      <c r="D30" s="6">
        <f>MAX(B30-$B$6, 0)</f>
        <v/>
      </c>
      <c r="E30" s="9">
        <f>C30*$B$4</f>
        <v/>
      </c>
      <c r="F30" s="9">
        <f>D30*$B$5</f>
        <v/>
      </c>
      <c r="G30" s="9">
        <f>E30+F30</f>
        <v/>
      </c>
    </row>
    <row r="31">
      <c r="A31" s="4" t="n">
        <v>14</v>
      </c>
      <c r="B31" s="6">
        <f>LOOKUP(RAND(), $C$9:$C$14, $A$9:$A$14)</f>
        <v/>
      </c>
      <c r="C31" s="6">
        <f>MAX($B$6-B31, 0)</f>
        <v/>
      </c>
      <c r="D31" s="6">
        <f>MAX(B31-$B$6, 0)</f>
        <v/>
      </c>
      <c r="E31" s="9">
        <f>C31*$B$4</f>
        <v/>
      </c>
      <c r="F31" s="9">
        <f>D31*$B$5</f>
        <v/>
      </c>
      <c r="G31" s="9">
        <f>E31+F31</f>
        <v/>
      </c>
    </row>
    <row r="32">
      <c r="A32" s="4" t="n">
        <v>15</v>
      </c>
      <c r="B32" s="6">
        <f>LOOKUP(RAND(), $C$9:$C$14, $A$9:$A$14)</f>
        <v/>
      </c>
      <c r="C32" s="6">
        <f>MAX($B$6-B32, 0)</f>
        <v/>
      </c>
      <c r="D32" s="6">
        <f>MAX(B32-$B$6, 0)</f>
        <v/>
      </c>
      <c r="E32" s="9">
        <f>C32*$B$4</f>
        <v/>
      </c>
      <c r="F32" s="9">
        <f>D32*$B$5</f>
        <v/>
      </c>
      <c r="G32" s="9">
        <f>E32+F32</f>
        <v/>
      </c>
    </row>
    <row r="33">
      <c r="A33" s="4" t="n">
        <v>16</v>
      </c>
      <c r="B33" s="6">
        <f>LOOKUP(RAND(), $C$9:$C$14, $A$9:$A$14)</f>
        <v/>
      </c>
      <c r="C33" s="6">
        <f>MAX($B$6-B33, 0)</f>
        <v/>
      </c>
      <c r="D33" s="6">
        <f>MAX(B33-$B$6, 0)</f>
        <v/>
      </c>
      <c r="E33" s="9">
        <f>C33*$B$4</f>
        <v/>
      </c>
      <c r="F33" s="9">
        <f>D33*$B$5</f>
        <v/>
      </c>
      <c r="G33" s="9">
        <f>E33+F33</f>
        <v/>
      </c>
    </row>
    <row r="34">
      <c r="A34" s="4" t="n">
        <v>17</v>
      </c>
      <c r="B34" s="6">
        <f>LOOKUP(RAND(), $C$9:$C$14, $A$9:$A$14)</f>
        <v/>
      </c>
      <c r="C34" s="6">
        <f>MAX($B$6-B34, 0)</f>
        <v/>
      </c>
      <c r="D34" s="6">
        <f>MAX(B34-$B$6, 0)</f>
        <v/>
      </c>
      <c r="E34" s="9">
        <f>C34*$B$4</f>
        <v/>
      </c>
      <c r="F34" s="9">
        <f>D34*$B$5</f>
        <v/>
      </c>
      <c r="G34" s="9">
        <f>E34+F34</f>
        <v/>
      </c>
    </row>
    <row r="35">
      <c r="A35" s="4" t="n">
        <v>18</v>
      </c>
      <c r="B35" s="6">
        <f>LOOKUP(RAND(), $C$9:$C$14, $A$9:$A$14)</f>
        <v/>
      </c>
      <c r="C35" s="6">
        <f>MAX($B$6-B35, 0)</f>
        <v/>
      </c>
      <c r="D35" s="6">
        <f>MAX(B35-$B$6, 0)</f>
        <v/>
      </c>
      <c r="E35" s="9">
        <f>C35*$B$4</f>
        <v/>
      </c>
      <c r="F35" s="9">
        <f>D35*$B$5</f>
        <v/>
      </c>
      <c r="G35" s="9">
        <f>E35+F35</f>
        <v/>
      </c>
    </row>
    <row r="36">
      <c r="A36" s="4" t="n">
        <v>19</v>
      </c>
      <c r="B36" s="6">
        <f>LOOKUP(RAND(), $C$9:$C$14, $A$9:$A$14)</f>
        <v/>
      </c>
      <c r="C36" s="6">
        <f>MAX($B$6-B36, 0)</f>
        <v/>
      </c>
      <c r="D36" s="6">
        <f>MAX(B36-$B$6, 0)</f>
        <v/>
      </c>
      <c r="E36" s="9">
        <f>C36*$B$4</f>
        <v/>
      </c>
      <c r="F36" s="9">
        <f>D36*$B$5</f>
        <v/>
      </c>
      <c r="G36" s="9">
        <f>E36+F36</f>
        <v/>
      </c>
    </row>
    <row r="37">
      <c r="A37" s="4" t="n">
        <v>20</v>
      </c>
      <c r="B37" s="6">
        <f>LOOKUP(RAND(), $C$9:$C$14, $A$9:$A$14)</f>
        <v/>
      </c>
      <c r="C37" s="6">
        <f>MAX($B$6-B37, 0)</f>
        <v/>
      </c>
      <c r="D37" s="6">
        <f>MAX(B37-$B$6, 0)</f>
        <v/>
      </c>
      <c r="E37" s="9">
        <f>C37*$B$4</f>
        <v/>
      </c>
      <c r="F37" s="9">
        <f>D37*$B$5</f>
        <v/>
      </c>
      <c r="G37" s="9">
        <f>E37+F37</f>
        <v/>
      </c>
    </row>
    <row r="38">
      <c r="A38" s="4" t="n">
        <v>21</v>
      </c>
      <c r="B38" s="6">
        <f>LOOKUP(RAND(), $C$9:$C$14, $A$9:$A$14)</f>
        <v/>
      </c>
      <c r="C38" s="6">
        <f>MAX($B$6-B38, 0)</f>
        <v/>
      </c>
      <c r="D38" s="6">
        <f>MAX(B38-$B$6, 0)</f>
        <v/>
      </c>
      <c r="E38" s="9">
        <f>C38*$B$4</f>
        <v/>
      </c>
      <c r="F38" s="9">
        <f>D38*$B$5</f>
        <v/>
      </c>
      <c r="G38" s="9">
        <f>E38+F38</f>
        <v/>
      </c>
    </row>
    <row r="39">
      <c r="A39" s="4" t="n">
        <v>22</v>
      </c>
      <c r="B39" s="6">
        <f>LOOKUP(RAND(), $C$9:$C$14, $A$9:$A$14)</f>
        <v/>
      </c>
      <c r="C39" s="6">
        <f>MAX($B$6-B39, 0)</f>
        <v/>
      </c>
      <c r="D39" s="6">
        <f>MAX(B39-$B$6, 0)</f>
        <v/>
      </c>
      <c r="E39" s="9">
        <f>C39*$B$4</f>
        <v/>
      </c>
      <c r="F39" s="9">
        <f>D39*$B$5</f>
        <v/>
      </c>
      <c r="G39" s="9">
        <f>E39+F39</f>
        <v/>
      </c>
    </row>
    <row r="40">
      <c r="A40" s="4" t="n">
        <v>23</v>
      </c>
      <c r="B40" s="6">
        <f>LOOKUP(RAND(), $C$9:$C$14, $A$9:$A$14)</f>
        <v/>
      </c>
      <c r="C40" s="6">
        <f>MAX($B$6-B40, 0)</f>
        <v/>
      </c>
      <c r="D40" s="6">
        <f>MAX(B40-$B$6, 0)</f>
        <v/>
      </c>
      <c r="E40" s="9">
        <f>C40*$B$4</f>
        <v/>
      </c>
      <c r="F40" s="9">
        <f>D40*$B$5</f>
        <v/>
      </c>
      <c r="G40" s="9">
        <f>E40+F40</f>
        <v/>
      </c>
    </row>
    <row r="41">
      <c r="A41" s="4" t="n">
        <v>24</v>
      </c>
      <c r="B41" s="6">
        <f>LOOKUP(RAND(), $C$9:$C$14, $A$9:$A$14)</f>
        <v/>
      </c>
      <c r="C41" s="6">
        <f>MAX($B$6-B41, 0)</f>
        <v/>
      </c>
      <c r="D41" s="6">
        <f>MAX(B41-$B$6, 0)</f>
        <v/>
      </c>
      <c r="E41" s="9">
        <f>C41*$B$4</f>
        <v/>
      </c>
      <c r="F41" s="9">
        <f>D41*$B$5</f>
        <v/>
      </c>
      <c r="G41" s="9">
        <f>E41+F41</f>
        <v/>
      </c>
    </row>
    <row r="42">
      <c r="A42" s="4" t="n">
        <v>25</v>
      </c>
      <c r="B42" s="6">
        <f>LOOKUP(RAND(), $C$9:$C$14, $A$9:$A$14)</f>
        <v/>
      </c>
      <c r="C42" s="6">
        <f>MAX($B$6-B42, 0)</f>
        <v/>
      </c>
      <c r="D42" s="6">
        <f>MAX(B42-$B$6, 0)</f>
        <v/>
      </c>
      <c r="E42" s="9">
        <f>C42*$B$4</f>
        <v/>
      </c>
      <c r="F42" s="9">
        <f>D42*$B$5</f>
        <v/>
      </c>
      <c r="G42" s="9">
        <f>E42+F42</f>
        <v/>
      </c>
    </row>
    <row r="43">
      <c r="A43" s="4" t="n">
        <v>26</v>
      </c>
      <c r="B43" s="6">
        <f>LOOKUP(RAND(), $C$9:$C$14, $A$9:$A$14)</f>
        <v/>
      </c>
      <c r="C43" s="6">
        <f>MAX($B$6-B43, 0)</f>
        <v/>
      </c>
      <c r="D43" s="6">
        <f>MAX(B43-$B$6, 0)</f>
        <v/>
      </c>
      <c r="E43" s="9">
        <f>C43*$B$4</f>
        <v/>
      </c>
      <c r="F43" s="9">
        <f>D43*$B$5</f>
        <v/>
      </c>
      <c r="G43" s="9">
        <f>E43+F43</f>
        <v/>
      </c>
    </row>
    <row r="44">
      <c r="A44" s="4" t="n">
        <v>27</v>
      </c>
      <c r="B44" s="6">
        <f>LOOKUP(RAND(), $C$9:$C$14, $A$9:$A$14)</f>
        <v/>
      </c>
      <c r="C44" s="6">
        <f>MAX($B$6-B44, 0)</f>
        <v/>
      </c>
      <c r="D44" s="6">
        <f>MAX(B44-$B$6, 0)</f>
        <v/>
      </c>
      <c r="E44" s="9">
        <f>C44*$B$4</f>
        <v/>
      </c>
      <c r="F44" s="9">
        <f>D44*$B$5</f>
        <v/>
      </c>
      <c r="G44" s="9">
        <f>E44+F44</f>
        <v/>
      </c>
    </row>
    <row r="45">
      <c r="A45" s="4" t="n">
        <v>28</v>
      </c>
      <c r="B45" s="6">
        <f>LOOKUP(RAND(), $C$9:$C$14, $A$9:$A$14)</f>
        <v/>
      </c>
      <c r="C45" s="6">
        <f>MAX($B$6-B45, 0)</f>
        <v/>
      </c>
      <c r="D45" s="6">
        <f>MAX(B45-$B$6, 0)</f>
        <v/>
      </c>
      <c r="E45" s="9">
        <f>C45*$B$4</f>
        <v/>
      </c>
      <c r="F45" s="9">
        <f>D45*$B$5</f>
        <v/>
      </c>
      <c r="G45" s="9">
        <f>E45+F45</f>
        <v/>
      </c>
    </row>
    <row r="46">
      <c r="A46" s="4" t="n">
        <v>29</v>
      </c>
      <c r="B46" s="6">
        <f>LOOKUP(RAND(), $C$9:$C$14, $A$9:$A$14)</f>
        <v/>
      </c>
      <c r="C46" s="6">
        <f>MAX($B$6-B46, 0)</f>
        <v/>
      </c>
      <c r="D46" s="6">
        <f>MAX(B46-$B$6, 0)</f>
        <v/>
      </c>
      <c r="E46" s="9">
        <f>C46*$B$4</f>
        <v/>
      </c>
      <c r="F46" s="9">
        <f>D46*$B$5</f>
        <v/>
      </c>
      <c r="G46" s="9">
        <f>E46+F46</f>
        <v/>
      </c>
    </row>
    <row r="47">
      <c r="A47" s="4" t="n">
        <v>30</v>
      </c>
      <c r="B47" s="6">
        <f>LOOKUP(RAND(), $C$9:$C$14, $A$9:$A$14)</f>
        <v/>
      </c>
      <c r="C47" s="6">
        <f>MAX($B$6-B47, 0)</f>
        <v/>
      </c>
      <c r="D47" s="6">
        <f>MAX(B47-$B$6, 0)</f>
        <v/>
      </c>
      <c r="E47" s="9">
        <f>C47*$B$4</f>
        <v/>
      </c>
      <c r="F47" s="9">
        <f>D47*$B$5</f>
        <v/>
      </c>
      <c r="G47" s="9">
        <f>E47+F47</f>
        <v/>
      </c>
    </row>
    <row r="49">
      <c r="A49" s="4" t="inlineStr">
        <is>
          <t>RATA-RATA BIAYA HARIAN</t>
        </is>
      </c>
      <c r="B49" s="9">
        <f>AVERAGE(G18:G47)</f>
        <v/>
      </c>
    </row>
    <row r="50">
      <c r="A50" s="7" t="inlineStr">
        <is>
          <t>CATATAN: Ganti sel B6 (0 s.d 5) dan tekan F9 untuk mencari biaya terendah (Scenario Manager).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2026-07-19T10:41:51Z</dcterms:created>
  <dcterms:modified xmlns:dcterms="http://purl.org/dc/terms/" xmlns:xsi="http://www.w3.org/2001/XMLSchema-instance" xsi:type="dcterms:W3CDTF">2026-07-19T10:41:51Z</dcterms:modified>
</cp:coreProperties>
</file>